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Sheet1!$A$1:$AA$24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<sst xmlns="http://schemas.openxmlformats.org/spreadsheetml/2006/main" count="299" uniqueCount="66">
  <si>
    <t>宝鸡高新区2026年度扩大社会保险补贴花名册（第一批）</t>
  </si>
  <si>
    <t>申报年度</t>
  </si>
  <si>
    <t>序号</t>
  </si>
  <si>
    <t>单位名称</t>
  </si>
  <si>
    <t>社会信用代码</t>
  </si>
  <si>
    <t>重点领域分类</t>
  </si>
  <si>
    <t>姓名</t>
  </si>
  <si>
    <t>人员类型（高校应届/离校未就业/登记失业半年/防返贫对象）</t>
  </si>
  <si>
    <t>养老保险</t>
  </si>
  <si>
    <t>医疗保险</t>
  </si>
  <si>
    <t>失业保险</t>
  </si>
  <si>
    <t>合计金额</t>
  </si>
  <si>
    <t>备注</t>
  </si>
  <si>
    <t>是否满12个月</t>
  </si>
  <si>
    <t>2025年度</t>
  </si>
  <si>
    <t>月份</t>
  </si>
  <si>
    <t>2026年度</t>
  </si>
  <si>
    <t>补贴金额</t>
  </si>
  <si>
    <t>2025年度（加大病）</t>
  </si>
  <si>
    <t>2026年度（加大病）</t>
  </si>
  <si>
    <t>西电智慧（宝鸡）电气科技有限公司</t>
  </si>
  <si>
    <t>91610301MAENWAD91P</t>
  </si>
  <si>
    <t>制造业</t>
  </si>
  <si>
    <t>尹少峰</t>
  </si>
  <si>
    <t>高校应届</t>
  </si>
  <si>
    <t>/</t>
  </si>
  <si>
    <t>暂缺，待核查后第二批公示</t>
  </si>
  <si>
    <t>继续从26年补7个月</t>
  </si>
  <si>
    <t>是</t>
  </si>
  <si>
    <t>卫少东</t>
  </si>
  <si>
    <t>权国宁</t>
  </si>
  <si>
    <t>张亮</t>
  </si>
  <si>
    <t>防返贫对象</t>
  </si>
  <si>
    <t>法士特伊顿（宝鸡）轻型变速器有限责任公司</t>
  </si>
  <si>
    <t>91610301MA6XF5LJ2K</t>
  </si>
  <si>
    <t>赵佳乐</t>
  </si>
  <si>
    <t>继续从26年补6个月</t>
  </si>
  <si>
    <t>李国琼</t>
  </si>
  <si>
    <t>曹宇杰</t>
  </si>
  <si>
    <t>继续从26年补9个月</t>
  </si>
  <si>
    <t>否</t>
  </si>
  <si>
    <t>宝鸡特钢钛业股份有限公司</t>
  </si>
  <si>
    <t>91610301221322783X</t>
  </si>
  <si>
    <t>李一丹</t>
  </si>
  <si>
    <t>离校未就业</t>
  </si>
  <si>
    <t>王俊霄</t>
  </si>
  <si>
    <t>继续从26年补3个月</t>
  </si>
  <si>
    <t>罗宇航</t>
  </si>
  <si>
    <t>刘利航</t>
  </si>
  <si>
    <t>继续从26年补8个月</t>
  </si>
  <si>
    <t>高心悦</t>
  </si>
  <si>
    <t>2025.1-2025.12</t>
  </si>
  <si>
    <t>陈熙</t>
  </si>
  <si>
    <t>登记失业半年</t>
  </si>
  <si>
    <t>许文欢</t>
  </si>
  <si>
    <t>陈言言</t>
  </si>
  <si>
    <t>史鑫尧</t>
  </si>
  <si>
    <t>李汶龙</t>
  </si>
  <si>
    <t>何维</t>
  </si>
  <si>
    <t>尉彤</t>
  </si>
  <si>
    <t>高旭</t>
  </si>
  <si>
    <t>陕西泰华物流产业有限公司</t>
  </si>
  <si>
    <t>91610301MA6X93GP12</t>
  </si>
  <si>
    <t>现代服务业</t>
  </si>
  <si>
    <t>杨一昊</t>
  </si>
  <si>
    <t>2025.7-2026.6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</si>
</sst>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4"/>
  <sheetViews>
    <sheetView tabSelected="1" zoomScale="57" zoomScaleNormal="57" workbookViewId="0">
      <selection activeCell="T4" sqref="T4:X4"/>
    </sheetView>
  </sheetViews>
  <sheetFormatPr defaultColWidth="8.88888888888889" defaultRowHeight="54" customHeight="1"/>
  <cols>
    <col min="1" max="1" width="8.05555555555556" customWidth="1"/>
    <col min="2" max="2" width="5.55555555555556" customWidth="1"/>
    <col min="3" max="3" width="33.1666666666667" customWidth="1"/>
    <col min="4" max="4" width="17.6388888888889" customWidth="1"/>
    <col min="5" max="5" width="11.8055555555556" customWidth="1"/>
    <col min="6" max="6" width="11.1111111111111" customWidth="1"/>
    <col min="7" max="7" width="20" customWidth="1"/>
    <col min="8" max="8" width="11.8055555555556" style="2" customWidth="1"/>
    <col min="9" max="9" width="9.16666666666667" style="3" customWidth="1"/>
    <col min="10" max="10" width="12.2222222222222" style="2" customWidth="1"/>
    <col min="11" max="11" width="10" customWidth="1"/>
    <col min="12" max="12" width="15.1388888888889" style="2" customWidth="1"/>
    <col min="13" max="13" width="12.4074074074074" style="2" customWidth="1"/>
    <col min="14" max="14" width="18.5092592592593" style="2" customWidth="1"/>
    <col min="15" max="15" width="9.44444444444444" customWidth="1"/>
    <col min="16" max="16" width="12.037037037037" style="2" customWidth="1"/>
    <col min="17" max="17" width="20.462962962963" style="2" customWidth="1"/>
    <col min="18" max="18" width="10" customWidth="1"/>
    <col min="19" max="19" width="14.3055555555556" style="2" customWidth="1"/>
    <col min="20" max="20" width="10" style="2" customWidth="1"/>
    <col min="21" max="21" width="9.72222222222222" customWidth="1"/>
    <col min="22" max="22" width="10" style="2" customWidth="1"/>
    <col min="24" max="24" width="14.4444444444444" style="2" customWidth="1"/>
    <col min="25" max="25" width="14.0277777777778" style="2" customWidth="1"/>
    <col min="26" max="26" width="24.2592592592593" customWidth="1"/>
    <col min="27" max="27" width="12.0833333333333" style="4" customWidth="1"/>
  </cols>
  <sheetData>
    <row r="1" customHeight="1" spans="1:2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1" customFormat="1" customHeight="1" spans="1:27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9"/>
      <c r="J2" s="8"/>
      <c r="K2" s="8"/>
      <c r="L2" s="8"/>
      <c r="M2" s="8" t="s">
        <v>9</v>
      </c>
      <c r="N2" s="8"/>
      <c r="O2" s="8"/>
      <c r="P2" s="8"/>
      <c r="Q2" s="8"/>
      <c r="R2" s="8"/>
      <c r="S2" s="8"/>
      <c r="T2" s="8" t="s">
        <v>10</v>
      </c>
      <c r="U2" s="8"/>
      <c r="V2" s="8"/>
      <c r="W2" s="8"/>
      <c r="X2" s="8"/>
      <c r="Y2" s="10" t="s">
        <v>11</v>
      </c>
      <c r="Z2" s="10" t="s">
        <v>12</v>
      </c>
      <c r="AA2" s="10" t="s">
        <v>13</v>
      </c>
    </row>
    <row r="3" s="1" customFormat="1" customHeight="1" spans="1:27">
      <c r="A3" s="11"/>
      <c r="B3" s="12"/>
      <c r="C3" s="6"/>
      <c r="D3" s="12"/>
      <c r="E3" s="6"/>
      <c r="F3" s="11"/>
      <c r="G3" s="11"/>
      <c r="H3" s="13" t="s">
        <v>14</v>
      </c>
      <c r="I3" s="14" t="s">
        <v>15</v>
      </c>
      <c r="J3" s="13" t="s">
        <v>16</v>
      </c>
      <c r="K3" s="13" t="s">
        <v>15</v>
      </c>
      <c r="L3" s="13" t="s">
        <v>17</v>
      </c>
      <c r="M3" s="13" t="s">
        <v>14</v>
      </c>
      <c r="N3" s="13" t="s">
        <v>18</v>
      </c>
      <c r="O3" s="13" t="s">
        <v>15</v>
      </c>
      <c r="P3" s="13" t="s">
        <v>16</v>
      </c>
      <c r="Q3" s="13" t="s">
        <v>19</v>
      </c>
      <c r="R3" s="13" t="s">
        <v>15</v>
      </c>
      <c r="S3" s="13" t="s">
        <v>17</v>
      </c>
      <c r="T3" s="13" t="s">
        <v>14</v>
      </c>
      <c r="U3" s="13" t="s">
        <v>15</v>
      </c>
      <c r="V3" s="13" t="s">
        <v>16</v>
      </c>
      <c r="W3" s="13" t="s">
        <v>15</v>
      </c>
      <c r="X3" s="13" t="s">
        <v>17</v>
      </c>
      <c r="Y3" s="13"/>
      <c r="Z3" s="13"/>
      <c r="AA3" s="13"/>
    </row>
    <row r="4" customHeight="1" spans="1:27">
      <c r="A4" s="15">
        <v>2025</v>
      </c>
      <c r="B4" s="15">
        <v>1</v>
      </c>
      <c r="C4" s="15" t="s">
        <v>20</v>
      </c>
      <c r="D4" s="15" t="s">
        <v>21</v>
      </c>
      <c r="E4" s="15" t="s">
        <v>22</v>
      </c>
      <c r="F4" s="15" t="s">
        <v>23</v>
      </c>
      <c r="G4" s="15" t="s">
        <v>24</v>
      </c>
      <c r="H4" s="16" t="s">
        <v>25</v>
      </c>
      <c r="I4" s="17" t="s">
        <v>25</v>
      </c>
      <c r="J4" s="16">
        <v>696.64</v>
      </c>
      <c r="K4" s="15">
        <v>7</v>
      </c>
      <c r="L4" s="16">
        <f>J4*K4*0.25</f>
        <v>1219.12</v>
      </c>
      <c r="M4" s="16" t="s">
        <v>25</v>
      </c>
      <c r="N4" s="16" t="s">
        <v>25</v>
      </c>
      <c r="O4" s="16" t="s">
        <v>25</v>
      </c>
      <c r="P4" s="16">
        <v>174.16</v>
      </c>
      <c r="Q4" s="16">
        <f>P4+10</f>
        <v>184.16</v>
      </c>
      <c r="R4" s="15">
        <v>7</v>
      </c>
      <c r="S4" s="16">
        <f>Q4*R4*0.25</f>
        <v>322.28</v>
      </c>
      <c r="T4" s="18" t="s">
        <v>26</v>
      </c>
      <c r="U4" s="19"/>
      <c r="V4" s="19"/>
      <c r="W4" s="19"/>
      <c r="X4" s="20"/>
      <c r="Y4" s="16">
        <f>L4+S4+X4</f>
        <v>1541.4</v>
      </c>
      <c r="Z4" s="15" t="s">
        <v>27</v>
      </c>
      <c r="AA4" s="21" t="s">
        <v>28</v>
      </c>
    </row>
    <row r="5" customHeight="1" spans="1:27">
      <c r="A5" s="15">
        <v>2025</v>
      </c>
      <c r="B5" s="15">
        <v>2</v>
      </c>
      <c r="C5" s="15" t="s">
        <v>20</v>
      </c>
      <c r="D5" s="15" t="s">
        <v>21</v>
      </c>
      <c r="E5" s="15" t="s">
        <v>22</v>
      </c>
      <c r="F5" s="15" t="s">
        <v>29</v>
      </c>
      <c r="G5" s="15" t="s">
        <v>24</v>
      </c>
      <c r="H5" s="16" t="s">
        <v>25</v>
      </c>
      <c r="I5" s="17" t="s">
        <v>25</v>
      </c>
      <c r="J5" s="16">
        <v>668.96</v>
      </c>
      <c r="K5" s="15">
        <v>7</v>
      </c>
      <c r="L5" s="16">
        <f t="shared" ref="L5:L14" si="0">J5*K5*0.25</f>
        <v>1170.68</v>
      </c>
      <c r="M5" s="16" t="s">
        <v>25</v>
      </c>
      <c r="N5" s="16" t="s">
        <v>25</v>
      </c>
      <c r="O5" s="16" t="s">
        <v>25</v>
      </c>
      <c r="P5" s="16">
        <v>167.24</v>
      </c>
      <c r="Q5" s="16">
        <f t="shared" ref="Q5:Q14" si="1">P5+10</f>
        <v>177.24</v>
      </c>
      <c r="R5" s="15">
        <v>7</v>
      </c>
      <c r="S5" s="16">
        <f t="shared" ref="S5:S14" si="2">Q5*R5*0.25</f>
        <v>310.17</v>
      </c>
      <c r="T5" s="18" t="s">
        <v>26</v>
      </c>
      <c r="U5" s="19"/>
      <c r="V5" s="19"/>
      <c r="W5" s="19"/>
      <c r="X5" s="20"/>
      <c r="Y5" s="16">
        <f t="shared" ref="Y5:Y24" si="3">L5+S5+X5</f>
        <v>1480.85</v>
      </c>
      <c r="Z5" s="15" t="s">
        <v>27</v>
      </c>
      <c r="AA5" s="21" t="s">
        <v>28</v>
      </c>
    </row>
    <row r="6" customHeight="1" spans="1:27">
      <c r="A6" s="15">
        <v>2025</v>
      </c>
      <c r="B6" s="15">
        <v>3</v>
      </c>
      <c r="C6" s="15" t="s">
        <v>20</v>
      </c>
      <c r="D6" s="15" t="s">
        <v>21</v>
      </c>
      <c r="E6" s="15" t="s">
        <v>22</v>
      </c>
      <c r="F6" s="15" t="s">
        <v>30</v>
      </c>
      <c r="G6" s="15" t="s">
        <v>24</v>
      </c>
      <c r="H6" s="16" t="s">
        <v>25</v>
      </c>
      <c r="I6" s="17" t="s">
        <v>25</v>
      </c>
      <c r="J6" s="16">
        <v>669.04</v>
      </c>
      <c r="K6" s="15">
        <v>7</v>
      </c>
      <c r="L6" s="16">
        <f t="shared" si="0"/>
        <v>1170.82</v>
      </c>
      <c r="M6" s="16" t="s">
        <v>25</v>
      </c>
      <c r="N6" s="16" t="s">
        <v>25</v>
      </c>
      <c r="O6" s="16" t="s">
        <v>25</v>
      </c>
      <c r="P6" s="16">
        <v>167.26</v>
      </c>
      <c r="Q6" s="16">
        <f t="shared" si="1"/>
        <v>177.26</v>
      </c>
      <c r="R6" s="15">
        <v>7</v>
      </c>
      <c r="S6" s="16">
        <f t="shared" si="2"/>
        <v>310.205</v>
      </c>
      <c r="T6" s="18" t="s">
        <v>26</v>
      </c>
      <c r="U6" s="19"/>
      <c r="V6" s="19"/>
      <c r="W6" s="19"/>
      <c r="X6" s="20"/>
      <c r="Y6" s="16">
        <f t="shared" si="3"/>
        <v>1481.025</v>
      </c>
      <c r="Z6" s="15" t="s">
        <v>27</v>
      </c>
      <c r="AA6" s="21" t="s">
        <v>28</v>
      </c>
    </row>
    <row r="7" customHeight="1" spans="1:27">
      <c r="A7" s="15">
        <v>2025</v>
      </c>
      <c r="B7" s="15">
        <v>4</v>
      </c>
      <c r="C7" s="15" t="s">
        <v>20</v>
      </c>
      <c r="D7" s="15" t="s">
        <v>21</v>
      </c>
      <c r="E7" s="15" t="s">
        <v>22</v>
      </c>
      <c r="F7" s="15" t="s">
        <v>31</v>
      </c>
      <c r="G7" s="15" t="s">
        <v>32</v>
      </c>
      <c r="H7" s="16" t="s">
        <v>25</v>
      </c>
      <c r="I7" s="17" t="s">
        <v>25</v>
      </c>
      <c r="J7" s="16">
        <v>627.68</v>
      </c>
      <c r="K7" s="15">
        <v>7</v>
      </c>
      <c r="L7" s="16">
        <f t="shared" si="0"/>
        <v>1098.44</v>
      </c>
      <c r="M7" s="16" t="s">
        <v>25</v>
      </c>
      <c r="N7" s="16" t="s">
        <v>25</v>
      </c>
      <c r="O7" s="16" t="s">
        <v>25</v>
      </c>
      <c r="P7" s="16">
        <v>156.92</v>
      </c>
      <c r="Q7" s="16">
        <f t="shared" si="1"/>
        <v>166.92</v>
      </c>
      <c r="R7" s="15">
        <v>7</v>
      </c>
      <c r="S7" s="16">
        <f t="shared" si="2"/>
        <v>292.11</v>
      </c>
      <c r="T7" s="18" t="s">
        <v>26</v>
      </c>
      <c r="U7" s="19"/>
      <c r="V7" s="19"/>
      <c r="W7" s="19"/>
      <c r="X7" s="20"/>
      <c r="Y7" s="16">
        <f t="shared" si="3"/>
        <v>1390.55</v>
      </c>
      <c r="Z7" s="15" t="s">
        <v>27</v>
      </c>
      <c r="AA7" s="21" t="s">
        <v>28</v>
      </c>
    </row>
    <row r="8" customHeight="1" spans="1:27">
      <c r="A8" s="15">
        <v>2025</v>
      </c>
      <c r="B8" s="15">
        <v>5</v>
      </c>
      <c r="C8" s="15" t="s">
        <v>33</v>
      </c>
      <c r="D8" s="15" t="s">
        <v>34</v>
      </c>
      <c r="E8" s="15" t="s">
        <v>22</v>
      </c>
      <c r="F8" s="15" t="s">
        <v>35</v>
      </c>
      <c r="G8" s="15" t="s">
        <v>24</v>
      </c>
      <c r="H8" s="16" t="s">
        <v>25</v>
      </c>
      <c r="I8" s="17" t="s">
        <v>25</v>
      </c>
      <c r="J8" s="16">
        <v>581.61</v>
      </c>
      <c r="K8" s="15">
        <v>6</v>
      </c>
      <c r="L8" s="16">
        <f t="shared" si="0"/>
        <v>872.415</v>
      </c>
      <c r="M8" s="16" t="s">
        <v>25</v>
      </c>
      <c r="N8" s="16" t="s">
        <v>25</v>
      </c>
      <c r="O8" s="16" t="s">
        <v>25</v>
      </c>
      <c r="P8" s="16">
        <v>145.4</v>
      </c>
      <c r="Q8" s="16">
        <f t="shared" si="1"/>
        <v>155.4</v>
      </c>
      <c r="R8" s="15">
        <v>6</v>
      </c>
      <c r="S8" s="16">
        <f t="shared" si="2"/>
        <v>233.1</v>
      </c>
      <c r="T8" s="18" t="s">
        <v>26</v>
      </c>
      <c r="U8" s="19"/>
      <c r="V8" s="19"/>
      <c r="W8" s="19"/>
      <c r="X8" s="20"/>
      <c r="Y8" s="16">
        <f t="shared" si="3"/>
        <v>1105.515</v>
      </c>
      <c r="Z8" s="15" t="s">
        <v>36</v>
      </c>
      <c r="AA8" s="21" t="s">
        <v>28</v>
      </c>
    </row>
    <row r="9" customHeight="1" spans="1:27">
      <c r="A9" s="15">
        <v>2025</v>
      </c>
      <c r="B9" s="15">
        <v>6</v>
      </c>
      <c r="C9" s="15" t="s">
        <v>33</v>
      </c>
      <c r="D9" s="15" t="s">
        <v>34</v>
      </c>
      <c r="E9" s="15" t="s">
        <v>22</v>
      </c>
      <c r="F9" s="15" t="s">
        <v>37</v>
      </c>
      <c r="G9" s="15" t="s">
        <v>24</v>
      </c>
      <c r="H9" s="16" t="s">
        <v>25</v>
      </c>
      <c r="I9" s="17" t="s">
        <v>25</v>
      </c>
      <c r="J9" s="16">
        <v>570.48</v>
      </c>
      <c r="K9" s="15">
        <v>6</v>
      </c>
      <c r="L9" s="16">
        <f t="shared" si="0"/>
        <v>855.72</v>
      </c>
      <c r="M9" s="16" t="s">
        <v>25</v>
      </c>
      <c r="N9" s="16" t="s">
        <v>25</v>
      </c>
      <c r="O9" s="16" t="s">
        <v>25</v>
      </c>
      <c r="P9" s="16">
        <v>142.62</v>
      </c>
      <c r="Q9" s="16">
        <f t="shared" si="1"/>
        <v>152.62</v>
      </c>
      <c r="R9" s="15">
        <v>6</v>
      </c>
      <c r="S9" s="16">
        <f t="shared" si="2"/>
        <v>228.93</v>
      </c>
      <c r="T9" s="18" t="s">
        <v>26</v>
      </c>
      <c r="U9" s="19"/>
      <c r="V9" s="19"/>
      <c r="W9" s="19"/>
      <c r="X9" s="20"/>
      <c r="Y9" s="16">
        <f t="shared" si="3"/>
        <v>1084.65</v>
      </c>
      <c r="Z9" s="15" t="s">
        <v>36</v>
      </c>
      <c r="AA9" s="21" t="s">
        <v>28</v>
      </c>
    </row>
    <row r="10" customHeight="1" spans="1:27">
      <c r="A10" s="15">
        <v>2025</v>
      </c>
      <c r="B10" s="15">
        <v>7</v>
      </c>
      <c r="C10" s="15" t="s">
        <v>33</v>
      </c>
      <c r="D10" s="15" t="s">
        <v>34</v>
      </c>
      <c r="E10" s="15" t="s">
        <v>22</v>
      </c>
      <c r="F10" s="15" t="s">
        <v>38</v>
      </c>
      <c r="G10" s="15" t="s">
        <v>24</v>
      </c>
      <c r="H10" s="16" t="s">
        <v>25</v>
      </c>
      <c r="I10" s="17" t="s">
        <v>25</v>
      </c>
      <c r="J10" s="16">
        <v>372</v>
      </c>
      <c r="K10" s="15">
        <v>7</v>
      </c>
      <c r="L10" s="16">
        <f t="shared" si="0"/>
        <v>651</v>
      </c>
      <c r="M10" s="16" t="s">
        <v>25</v>
      </c>
      <c r="N10" s="16" t="s">
        <v>25</v>
      </c>
      <c r="O10" s="16" t="s">
        <v>25</v>
      </c>
      <c r="P10" s="16">
        <v>93.9</v>
      </c>
      <c r="Q10" s="16">
        <f t="shared" si="1"/>
        <v>103.9</v>
      </c>
      <c r="R10" s="15">
        <v>7</v>
      </c>
      <c r="S10" s="16">
        <f t="shared" si="2"/>
        <v>181.825</v>
      </c>
      <c r="T10" s="18" t="s">
        <v>26</v>
      </c>
      <c r="U10" s="19"/>
      <c r="V10" s="19"/>
      <c r="W10" s="19"/>
      <c r="X10" s="20"/>
      <c r="Y10" s="16">
        <f t="shared" si="3"/>
        <v>832.825</v>
      </c>
      <c r="Z10" s="15" t="s">
        <v>39</v>
      </c>
      <c r="AA10" s="21" t="s">
        <v>40</v>
      </c>
    </row>
    <row r="11" customHeight="1" spans="1:27">
      <c r="A11" s="15">
        <v>2025</v>
      </c>
      <c r="B11" s="15">
        <v>8</v>
      </c>
      <c r="C11" s="15" t="s">
        <v>41</v>
      </c>
      <c r="D11" s="15" t="s">
        <v>42</v>
      </c>
      <c r="E11" s="15" t="s">
        <v>22</v>
      </c>
      <c r="F11" s="15" t="s">
        <v>43</v>
      </c>
      <c r="G11" s="15" t="s">
        <v>44</v>
      </c>
      <c r="H11" s="16" t="s">
        <v>25</v>
      </c>
      <c r="I11" s="17" t="s">
        <v>25</v>
      </c>
      <c r="J11" s="16">
        <v>372</v>
      </c>
      <c r="K11" s="15">
        <v>7</v>
      </c>
      <c r="L11" s="16">
        <f t="shared" si="0"/>
        <v>651</v>
      </c>
      <c r="M11" s="16" t="s">
        <v>25</v>
      </c>
      <c r="N11" s="16" t="s">
        <v>25</v>
      </c>
      <c r="O11" s="16" t="s">
        <v>25</v>
      </c>
      <c r="P11" s="16">
        <v>93.9</v>
      </c>
      <c r="Q11" s="16">
        <f t="shared" si="1"/>
        <v>103.9</v>
      </c>
      <c r="R11" s="15">
        <v>7</v>
      </c>
      <c r="S11" s="16">
        <f t="shared" si="2"/>
        <v>181.825</v>
      </c>
      <c r="T11" s="18" t="s">
        <v>26</v>
      </c>
      <c r="U11" s="19"/>
      <c r="V11" s="19"/>
      <c r="W11" s="19"/>
      <c r="X11" s="20"/>
      <c r="Y11" s="16">
        <f t="shared" si="3"/>
        <v>832.825</v>
      </c>
      <c r="Z11" s="15" t="s">
        <v>39</v>
      </c>
      <c r="AA11" s="21" t="s">
        <v>40</v>
      </c>
    </row>
    <row r="12" customHeight="1" spans="1:27">
      <c r="A12" s="15">
        <v>2025</v>
      </c>
      <c r="B12" s="15">
        <v>9</v>
      </c>
      <c r="C12" s="15" t="s">
        <v>41</v>
      </c>
      <c r="D12" s="15" t="s">
        <v>42</v>
      </c>
      <c r="E12" s="15" t="s">
        <v>22</v>
      </c>
      <c r="F12" s="15" t="s">
        <v>45</v>
      </c>
      <c r="G12" s="15" t="s">
        <v>44</v>
      </c>
      <c r="H12" s="16" t="s">
        <v>25</v>
      </c>
      <c r="I12" s="17" t="s">
        <v>25</v>
      </c>
      <c r="J12" s="16">
        <v>372</v>
      </c>
      <c r="K12" s="15">
        <v>3</v>
      </c>
      <c r="L12" s="16">
        <f t="shared" si="0"/>
        <v>279</v>
      </c>
      <c r="M12" s="16" t="s">
        <v>25</v>
      </c>
      <c r="N12" s="16" t="s">
        <v>25</v>
      </c>
      <c r="O12" s="16" t="s">
        <v>25</v>
      </c>
      <c r="P12" s="16">
        <v>93.9</v>
      </c>
      <c r="Q12" s="16">
        <f t="shared" si="1"/>
        <v>103.9</v>
      </c>
      <c r="R12" s="15">
        <v>3</v>
      </c>
      <c r="S12" s="16">
        <f t="shared" si="2"/>
        <v>77.925</v>
      </c>
      <c r="T12" s="18" t="s">
        <v>26</v>
      </c>
      <c r="U12" s="19"/>
      <c r="V12" s="19"/>
      <c r="W12" s="19"/>
      <c r="X12" s="20"/>
      <c r="Y12" s="16">
        <f t="shared" si="3"/>
        <v>356.925</v>
      </c>
      <c r="Z12" s="15" t="s">
        <v>46</v>
      </c>
      <c r="AA12" s="21" t="s">
        <v>28</v>
      </c>
    </row>
    <row r="13" customHeight="1" spans="1:27">
      <c r="A13" s="15">
        <v>2025</v>
      </c>
      <c r="B13" s="15">
        <v>10</v>
      </c>
      <c r="C13" s="15" t="s">
        <v>41</v>
      </c>
      <c r="D13" s="15" t="s">
        <v>42</v>
      </c>
      <c r="E13" s="15" t="s">
        <v>22</v>
      </c>
      <c r="F13" s="15" t="s">
        <v>47</v>
      </c>
      <c r="G13" s="15" t="s">
        <v>44</v>
      </c>
      <c r="H13" s="16" t="s">
        <v>25</v>
      </c>
      <c r="I13" s="17" t="s">
        <v>25</v>
      </c>
      <c r="J13" s="16">
        <v>479.97</v>
      </c>
      <c r="K13" s="15">
        <v>6</v>
      </c>
      <c r="L13" s="16">
        <f t="shared" si="0"/>
        <v>719.955</v>
      </c>
      <c r="M13" s="16" t="s">
        <v>25</v>
      </c>
      <c r="N13" s="16" t="s">
        <v>25</v>
      </c>
      <c r="O13" s="16" t="s">
        <v>25</v>
      </c>
      <c r="P13" s="16">
        <v>119.99</v>
      </c>
      <c r="Q13" s="16">
        <f t="shared" si="1"/>
        <v>129.99</v>
      </c>
      <c r="R13" s="15">
        <v>6</v>
      </c>
      <c r="S13" s="16">
        <f t="shared" si="2"/>
        <v>194.985</v>
      </c>
      <c r="T13" s="18" t="s">
        <v>26</v>
      </c>
      <c r="U13" s="19"/>
      <c r="V13" s="19"/>
      <c r="W13" s="19"/>
      <c r="X13" s="20"/>
      <c r="Y13" s="16">
        <f t="shared" si="3"/>
        <v>914.94</v>
      </c>
      <c r="Z13" s="15" t="s">
        <v>36</v>
      </c>
      <c r="AA13" s="21" t="s">
        <v>28</v>
      </c>
    </row>
    <row r="14" customHeight="1" spans="1:27">
      <c r="A14" s="15">
        <v>2025</v>
      </c>
      <c r="B14" s="15">
        <v>11</v>
      </c>
      <c r="C14" s="15" t="s">
        <v>41</v>
      </c>
      <c r="D14" s="15" t="s">
        <v>42</v>
      </c>
      <c r="E14" s="15" t="s">
        <v>22</v>
      </c>
      <c r="F14" s="15" t="s">
        <v>48</v>
      </c>
      <c r="G14" s="15" t="s">
        <v>44</v>
      </c>
      <c r="H14" s="16" t="s">
        <v>25</v>
      </c>
      <c r="I14" s="17" t="s">
        <v>25</v>
      </c>
      <c r="J14" s="16">
        <v>489.02</v>
      </c>
      <c r="K14" s="15">
        <v>7</v>
      </c>
      <c r="L14" s="16">
        <f t="shared" si="0"/>
        <v>855.785</v>
      </c>
      <c r="M14" s="16" t="s">
        <v>25</v>
      </c>
      <c r="N14" s="16" t="s">
        <v>25</v>
      </c>
      <c r="O14" s="16" t="s">
        <v>25</v>
      </c>
      <c r="P14" s="16">
        <v>122.26</v>
      </c>
      <c r="Q14" s="16">
        <f t="shared" si="1"/>
        <v>132.26</v>
      </c>
      <c r="R14" s="15">
        <v>7</v>
      </c>
      <c r="S14" s="16">
        <f t="shared" si="2"/>
        <v>231.455</v>
      </c>
      <c r="T14" s="18" t="s">
        <v>26</v>
      </c>
      <c r="U14" s="19"/>
      <c r="V14" s="19"/>
      <c r="W14" s="19"/>
      <c r="X14" s="20"/>
      <c r="Y14" s="16">
        <f t="shared" si="3"/>
        <v>1087.24</v>
      </c>
      <c r="Z14" s="15" t="s">
        <v>49</v>
      </c>
      <c r="AA14" s="21" t="s">
        <v>40</v>
      </c>
    </row>
    <row r="15" customHeight="1" spans="1:27">
      <c r="A15" s="15">
        <v>2026</v>
      </c>
      <c r="B15" s="15">
        <v>12</v>
      </c>
      <c r="C15" s="15" t="s">
        <v>33</v>
      </c>
      <c r="D15" s="15" t="s">
        <v>34</v>
      </c>
      <c r="E15" s="15" t="s">
        <v>22</v>
      </c>
      <c r="F15" s="15" t="s">
        <v>50</v>
      </c>
      <c r="G15" s="15" t="s">
        <v>44</v>
      </c>
      <c r="H15" s="16">
        <v>372</v>
      </c>
      <c r="I15" s="17">
        <v>12</v>
      </c>
      <c r="J15" s="16" t="s">
        <v>25</v>
      </c>
      <c r="K15" s="15" t="s">
        <v>25</v>
      </c>
      <c r="L15" s="16">
        <f>H15*I15*0.25</f>
        <v>1116</v>
      </c>
      <c r="M15" s="16">
        <v>88.18</v>
      </c>
      <c r="N15" s="16">
        <f>M15+10</f>
        <v>98.18</v>
      </c>
      <c r="O15" s="22">
        <v>12</v>
      </c>
      <c r="P15" s="16" t="s">
        <v>25</v>
      </c>
      <c r="Q15" s="16" t="s">
        <v>25</v>
      </c>
      <c r="R15" s="23" t="s">
        <v>25</v>
      </c>
      <c r="S15" s="16">
        <f>N15*O15*0.25</f>
        <v>294.54</v>
      </c>
      <c r="T15" s="18" t="s">
        <v>26</v>
      </c>
      <c r="U15" s="19"/>
      <c r="V15" s="19"/>
      <c r="W15" s="19"/>
      <c r="X15" s="20"/>
      <c r="Y15" s="16">
        <f t="shared" si="3"/>
        <v>1410.54</v>
      </c>
      <c r="Z15" s="15" t="s">
        <v>51</v>
      </c>
      <c r="AA15" s="21" t="s">
        <v>28</v>
      </c>
    </row>
    <row r="16" customHeight="1" spans="1:27">
      <c r="A16" s="15">
        <v>2026</v>
      </c>
      <c r="B16" s="15">
        <v>13</v>
      </c>
      <c r="C16" s="15" t="s">
        <v>33</v>
      </c>
      <c r="D16" s="15" t="s">
        <v>34</v>
      </c>
      <c r="E16" s="15" t="s">
        <v>22</v>
      </c>
      <c r="F16" s="15" t="s">
        <v>52</v>
      </c>
      <c r="G16" s="15" t="s">
        <v>53</v>
      </c>
      <c r="H16" s="16">
        <v>392.98</v>
      </c>
      <c r="I16" s="17">
        <v>12</v>
      </c>
      <c r="J16" s="16" t="s">
        <v>25</v>
      </c>
      <c r="K16" s="15" t="s">
        <v>25</v>
      </c>
      <c r="L16" s="16">
        <f t="shared" ref="L16:L23" si="4">H16*I16*0.25</f>
        <v>1178.94</v>
      </c>
      <c r="M16" s="16">
        <v>98.25</v>
      </c>
      <c r="N16" s="16">
        <f t="shared" ref="N16:N24" si="5">M16+10</f>
        <v>108.25</v>
      </c>
      <c r="O16" s="22">
        <v>12</v>
      </c>
      <c r="P16" s="16" t="s">
        <v>25</v>
      </c>
      <c r="Q16" s="16" t="s">
        <v>25</v>
      </c>
      <c r="R16" s="23" t="s">
        <v>25</v>
      </c>
      <c r="S16" s="16">
        <f t="shared" ref="S16:S23" si="6">N16*O16*0.25</f>
        <v>324.75</v>
      </c>
      <c r="T16" s="18" t="s">
        <v>26</v>
      </c>
      <c r="U16" s="19"/>
      <c r="V16" s="19"/>
      <c r="W16" s="19"/>
      <c r="X16" s="20"/>
      <c r="Y16" s="16">
        <f t="shared" si="3"/>
        <v>1503.69</v>
      </c>
      <c r="Z16" s="15" t="s">
        <v>51</v>
      </c>
      <c r="AA16" s="21" t="s">
        <v>28</v>
      </c>
    </row>
    <row r="17" customHeight="1" spans="1:27">
      <c r="A17" s="15">
        <v>2026</v>
      </c>
      <c r="B17" s="15">
        <v>14</v>
      </c>
      <c r="C17" s="15" t="s">
        <v>33</v>
      </c>
      <c r="D17" s="15" t="s">
        <v>34</v>
      </c>
      <c r="E17" s="15" t="s">
        <v>22</v>
      </c>
      <c r="F17" s="15" t="s">
        <v>54</v>
      </c>
      <c r="G17" s="15" t="s">
        <v>53</v>
      </c>
      <c r="H17" s="16">
        <v>478.42</v>
      </c>
      <c r="I17" s="17">
        <v>12</v>
      </c>
      <c r="J17" s="16" t="s">
        <v>25</v>
      </c>
      <c r="K17" s="15" t="s">
        <v>25</v>
      </c>
      <c r="L17" s="16">
        <f t="shared" si="4"/>
        <v>1435.26</v>
      </c>
      <c r="M17" s="16">
        <v>119.61</v>
      </c>
      <c r="N17" s="16">
        <f t="shared" si="5"/>
        <v>129.61</v>
      </c>
      <c r="O17" s="22">
        <v>12</v>
      </c>
      <c r="P17" s="16" t="s">
        <v>25</v>
      </c>
      <c r="Q17" s="16" t="s">
        <v>25</v>
      </c>
      <c r="R17" s="23" t="s">
        <v>25</v>
      </c>
      <c r="S17" s="16">
        <f t="shared" si="6"/>
        <v>388.83</v>
      </c>
      <c r="T17" s="18" t="s">
        <v>26</v>
      </c>
      <c r="U17" s="19"/>
      <c r="V17" s="19"/>
      <c r="W17" s="19"/>
      <c r="X17" s="20"/>
      <c r="Y17" s="16">
        <f t="shared" si="3"/>
        <v>1824.09</v>
      </c>
      <c r="Z17" s="15" t="s">
        <v>51</v>
      </c>
      <c r="AA17" s="21" t="s">
        <v>28</v>
      </c>
    </row>
    <row r="18" customHeight="1" spans="1:27">
      <c r="A18" s="15">
        <v>2026</v>
      </c>
      <c r="B18" s="15">
        <v>15</v>
      </c>
      <c r="C18" s="15" t="s">
        <v>33</v>
      </c>
      <c r="D18" s="15" t="s">
        <v>34</v>
      </c>
      <c r="E18" s="15" t="s">
        <v>22</v>
      </c>
      <c r="F18" s="15" t="s">
        <v>55</v>
      </c>
      <c r="G18" s="15" t="s">
        <v>53</v>
      </c>
      <c r="H18" s="16">
        <v>477.38</v>
      </c>
      <c r="I18" s="17">
        <v>12</v>
      </c>
      <c r="J18" s="16" t="s">
        <v>25</v>
      </c>
      <c r="K18" s="15" t="s">
        <v>25</v>
      </c>
      <c r="L18" s="16">
        <f t="shared" si="4"/>
        <v>1432.14</v>
      </c>
      <c r="M18" s="16">
        <v>119.35</v>
      </c>
      <c r="N18" s="16">
        <f t="shared" si="5"/>
        <v>129.35</v>
      </c>
      <c r="O18" s="22">
        <v>12</v>
      </c>
      <c r="P18" s="16" t="s">
        <v>25</v>
      </c>
      <c r="Q18" s="16" t="s">
        <v>25</v>
      </c>
      <c r="R18" s="23" t="s">
        <v>25</v>
      </c>
      <c r="S18" s="16">
        <f t="shared" si="6"/>
        <v>388.05</v>
      </c>
      <c r="T18" s="18" t="s">
        <v>26</v>
      </c>
      <c r="U18" s="19"/>
      <c r="V18" s="19"/>
      <c r="W18" s="19"/>
      <c r="X18" s="20"/>
      <c r="Y18" s="16">
        <f t="shared" si="3"/>
        <v>1820.19</v>
      </c>
      <c r="Z18" s="15" t="s">
        <v>51</v>
      </c>
      <c r="AA18" s="21" t="s">
        <v>28</v>
      </c>
    </row>
    <row r="19" customHeight="1" spans="1:27">
      <c r="A19" s="15">
        <v>2026</v>
      </c>
      <c r="B19" s="15">
        <v>16</v>
      </c>
      <c r="C19" s="15" t="s">
        <v>33</v>
      </c>
      <c r="D19" s="15" t="s">
        <v>34</v>
      </c>
      <c r="E19" s="15" t="s">
        <v>22</v>
      </c>
      <c r="F19" s="15" t="s">
        <v>56</v>
      </c>
      <c r="G19" s="15" t="s">
        <v>53</v>
      </c>
      <c r="H19" s="16">
        <v>372</v>
      </c>
      <c r="I19" s="17">
        <v>12</v>
      </c>
      <c r="J19" s="16" t="s">
        <v>25</v>
      </c>
      <c r="K19" s="15" t="s">
        <v>25</v>
      </c>
      <c r="L19" s="16">
        <f t="shared" si="4"/>
        <v>1116</v>
      </c>
      <c r="M19" s="16">
        <v>88.18</v>
      </c>
      <c r="N19" s="16">
        <f t="shared" si="5"/>
        <v>98.18</v>
      </c>
      <c r="O19" s="22">
        <v>12</v>
      </c>
      <c r="P19" s="16" t="s">
        <v>25</v>
      </c>
      <c r="Q19" s="16" t="s">
        <v>25</v>
      </c>
      <c r="R19" s="23" t="s">
        <v>25</v>
      </c>
      <c r="S19" s="16">
        <f t="shared" si="6"/>
        <v>294.54</v>
      </c>
      <c r="T19" s="18" t="s">
        <v>26</v>
      </c>
      <c r="U19" s="19"/>
      <c r="V19" s="19"/>
      <c r="W19" s="19"/>
      <c r="X19" s="20"/>
      <c r="Y19" s="16">
        <f t="shared" si="3"/>
        <v>1410.54</v>
      </c>
      <c r="Z19" s="15" t="s">
        <v>51</v>
      </c>
      <c r="AA19" s="21" t="s">
        <v>28</v>
      </c>
    </row>
    <row r="20" customHeight="1" spans="1:27">
      <c r="A20" s="15">
        <v>2026</v>
      </c>
      <c r="B20" s="15">
        <v>17</v>
      </c>
      <c r="C20" s="15" t="s">
        <v>33</v>
      </c>
      <c r="D20" s="15" t="s">
        <v>34</v>
      </c>
      <c r="E20" s="15" t="s">
        <v>22</v>
      </c>
      <c r="F20" s="15" t="s">
        <v>57</v>
      </c>
      <c r="G20" s="15" t="s">
        <v>53</v>
      </c>
      <c r="H20" s="16">
        <v>465.62</v>
      </c>
      <c r="I20" s="17">
        <v>12</v>
      </c>
      <c r="J20" s="16" t="s">
        <v>25</v>
      </c>
      <c r="K20" s="15" t="s">
        <v>25</v>
      </c>
      <c r="L20" s="16">
        <f t="shared" si="4"/>
        <v>1396.86</v>
      </c>
      <c r="M20" s="16">
        <v>116.4</v>
      </c>
      <c r="N20" s="16">
        <f t="shared" si="5"/>
        <v>126.4</v>
      </c>
      <c r="O20" s="22">
        <v>12</v>
      </c>
      <c r="P20" s="16" t="s">
        <v>25</v>
      </c>
      <c r="Q20" s="16" t="s">
        <v>25</v>
      </c>
      <c r="R20" s="23" t="s">
        <v>25</v>
      </c>
      <c r="S20" s="16">
        <f t="shared" si="6"/>
        <v>379.2</v>
      </c>
      <c r="T20" s="18" t="s">
        <v>26</v>
      </c>
      <c r="U20" s="19"/>
      <c r="V20" s="19"/>
      <c r="W20" s="19"/>
      <c r="X20" s="20"/>
      <c r="Y20" s="16">
        <f t="shared" si="3"/>
        <v>1776.06</v>
      </c>
      <c r="Z20" s="15" t="s">
        <v>51</v>
      </c>
      <c r="AA20" s="21" t="s">
        <v>28</v>
      </c>
    </row>
    <row r="21" customHeight="1" spans="1:27">
      <c r="A21" s="15">
        <v>2026</v>
      </c>
      <c r="B21" s="15">
        <v>18</v>
      </c>
      <c r="C21" s="15" t="s">
        <v>33</v>
      </c>
      <c r="D21" s="15" t="s">
        <v>34</v>
      </c>
      <c r="E21" s="15" t="s">
        <v>22</v>
      </c>
      <c r="F21" s="15" t="s">
        <v>58</v>
      </c>
      <c r="G21" s="15" t="s">
        <v>53</v>
      </c>
      <c r="H21" s="16">
        <v>685.93</v>
      </c>
      <c r="I21" s="17">
        <v>12</v>
      </c>
      <c r="J21" s="16" t="s">
        <v>25</v>
      </c>
      <c r="K21" s="15" t="s">
        <v>25</v>
      </c>
      <c r="L21" s="16">
        <f t="shared" si="4"/>
        <v>2057.79</v>
      </c>
      <c r="M21" s="16">
        <v>171.48</v>
      </c>
      <c r="N21" s="16">
        <f t="shared" si="5"/>
        <v>181.48</v>
      </c>
      <c r="O21" s="22">
        <v>12</v>
      </c>
      <c r="P21" s="16" t="s">
        <v>25</v>
      </c>
      <c r="Q21" s="16" t="s">
        <v>25</v>
      </c>
      <c r="R21" s="23" t="s">
        <v>25</v>
      </c>
      <c r="S21" s="16">
        <f t="shared" si="6"/>
        <v>544.44</v>
      </c>
      <c r="T21" s="18" t="s">
        <v>26</v>
      </c>
      <c r="U21" s="19"/>
      <c r="V21" s="19"/>
      <c r="W21" s="19"/>
      <c r="X21" s="20"/>
      <c r="Y21" s="16">
        <f t="shared" si="3"/>
        <v>2602.23</v>
      </c>
      <c r="Z21" s="15" t="s">
        <v>51</v>
      </c>
      <c r="AA21" s="21" t="s">
        <v>28</v>
      </c>
    </row>
    <row r="22" customHeight="1" spans="1:27">
      <c r="A22" s="15">
        <v>2026</v>
      </c>
      <c r="B22" s="15">
        <v>19</v>
      </c>
      <c r="C22" s="15" t="s">
        <v>33</v>
      </c>
      <c r="D22" s="15" t="s">
        <v>34</v>
      </c>
      <c r="E22" s="15" t="s">
        <v>22</v>
      </c>
      <c r="F22" s="15" t="s">
        <v>59</v>
      </c>
      <c r="G22" s="15" t="s">
        <v>44</v>
      </c>
      <c r="H22" s="16">
        <v>376.04</v>
      </c>
      <c r="I22" s="17">
        <v>12</v>
      </c>
      <c r="J22" s="16" t="s">
        <v>25</v>
      </c>
      <c r="K22" s="15" t="s">
        <v>25</v>
      </c>
      <c r="L22" s="16">
        <f t="shared" si="4"/>
        <v>1128.12</v>
      </c>
      <c r="M22" s="16">
        <v>94.01</v>
      </c>
      <c r="N22" s="16">
        <f t="shared" si="5"/>
        <v>104.01</v>
      </c>
      <c r="O22" s="22">
        <v>12</v>
      </c>
      <c r="P22" s="16" t="s">
        <v>25</v>
      </c>
      <c r="Q22" s="16" t="s">
        <v>25</v>
      </c>
      <c r="R22" s="23" t="s">
        <v>25</v>
      </c>
      <c r="S22" s="16">
        <f t="shared" si="6"/>
        <v>312.03</v>
      </c>
      <c r="T22" s="18" t="s">
        <v>26</v>
      </c>
      <c r="U22" s="19"/>
      <c r="V22" s="19"/>
      <c r="W22" s="19"/>
      <c r="X22" s="20"/>
      <c r="Y22" s="16">
        <f t="shared" si="3"/>
        <v>1440.15</v>
      </c>
      <c r="Z22" s="15" t="s">
        <v>51</v>
      </c>
      <c r="AA22" s="21" t="s">
        <v>28</v>
      </c>
    </row>
    <row r="23" customHeight="1" spans="1:27">
      <c r="A23" s="15">
        <v>2026</v>
      </c>
      <c r="B23" s="15">
        <v>20</v>
      </c>
      <c r="C23" s="15" t="s">
        <v>33</v>
      </c>
      <c r="D23" s="15" t="s">
        <v>34</v>
      </c>
      <c r="E23" s="15" t="s">
        <v>22</v>
      </c>
      <c r="F23" s="15" t="s">
        <v>60</v>
      </c>
      <c r="G23" s="15" t="s">
        <v>44</v>
      </c>
      <c r="H23" s="16">
        <v>460.93</v>
      </c>
      <c r="I23" s="17">
        <v>12</v>
      </c>
      <c r="J23" s="16" t="s">
        <v>25</v>
      </c>
      <c r="K23" s="15" t="s">
        <v>25</v>
      </c>
      <c r="L23" s="16">
        <f t="shared" si="4"/>
        <v>1382.79</v>
      </c>
      <c r="M23" s="16">
        <v>115.23</v>
      </c>
      <c r="N23" s="16">
        <f t="shared" si="5"/>
        <v>125.23</v>
      </c>
      <c r="O23" s="22">
        <v>12</v>
      </c>
      <c r="P23" s="16" t="s">
        <v>25</v>
      </c>
      <c r="Q23" s="16" t="s">
        <v>25</v>
      </c>
      <c r="R23" s="23" t="s">
        <v>25</v>
      </c>
      <c r="S23" s="16">
        <f t="shared" si="6"/>
        <v>375.69</v>
      </c>
      <c r="T23" s="18" t="s">
        <v>26</v>
      </c>
      <c r="U23" s="19"/>
      <c r="V23" s="19"/>
      <c r="W23" s="19"/>
      <c r="X23" s="20"/>
      <c r="Y23" s="16">
        <f t="shared" si="3"/>
        <v>1758.48</v>
      </c>
      <c r="Z23" s="15" t="s">
        <v>51</v>
      </c>
      <c r="AA23" s="21" t="s">
        <v>28</v>
      </c>
    </row>
    <row r="24" customHeight="1" spans="1:27">
      <c r="A24" s="15">
        <v>2026</v>
      </c>
      <c r="B24" s="15">
        <v>21</v>
      </c>
      <c r="C24" s="15" t="s">
        <v>61</v>
      </c>
      <c r="D24" s="15" t="s">
        <v>62</v>
      </c>
      <c r="E24" s="15" t="s">
        <v>63</v>
      </c>
      <c r="F24" s="15" t="s">
        <v>64</v>
      </c>
      <c r="G24" s="15" t="s">
        <v>44</v>
      </c>
      <c r="H24" s="16">
        <v>372</v>
      </c>
      <c r="I24" s="17">
        <v>6</v>
      </c>
      <c r="J24" s="16">
        <v>372</v>
      </c>
      <c r="K24" s="15">
        <v>6</v>
      </c>
      <c r="L24" s="16">
        <f>H24*12*0.25</f>
        <v>1116</v>
      </c>
      <c r="M24" s="16">
        <v>88.18</v>
      </c>
      <c r="N24" s="16">
        <f t="shared" si="5"/>
        <v>98.18</v>
      </c>
      <c r="O24" s="22">
        <v>6</v>
      </c>
      <c r="P24" s="16">
        <v>93.9</v>
      </c>
      <c r="Q24" s="16">
        <f>P24+10</f>
        <v>103.9</v>
      </c>
      <c r="R24" s="22">
        <v>6</v>
      </c>
      <c r="S24" s="16">
        <f>(N24*O24+Q24*R24)*0.25</f>
        <v>303.12</v>
      </c>
      <c r="T24" s="18" t="s">
        <v>26</v>
      </c>
      <c r="U24" s="19"/>
      <c r="V24" s="19"/>
      <c r="W24" s="19"/>
      <c r="X24" s="20"/>
      <c r="Y24" s="16">
        <f t="shared" si="3"/>
        <v>1419.12</v>
      </c>
      <c r="Z24" s="15" t="s">
        <v>65</v>
      </c>
      <c r="AA24" s="21" t="s">
        <v>28</v>
      </c>
    </row>
  </sheetData>
  <autoFilter xmlns:etc="http://www.wps.cn/officeDocument/2017/etCustomData" ref="A1:AA24" etc:filterBottomFollowUsedRange="0">
    <extLst/>
  </autoFilter>
  <mergeCells count="35">
    <mergeCell ref="A1:Z1"/>
    <mergeCell ref="H2:L2"/>
    <mergeCell ref="M2:S2"/>
    <mergeCell ref="T2:X2"/>
    <mergeCell ref="T4:X4"/>
    <mergeCell ref="T5:X5"/>
    <mergeCell ref="T6:X6"/>
    <mergeCell ref="T7:X7"/>
    <mergeCell ref="T8:X8"/>
    <mergeCell ref="T9:X9"/>
    <mergeCell ref="T10:X10"/>
    <mergeCell ref="T11:X11"/>
    <mergeCell ref="T12:X12"/>
    <mergeCell ref="T13:X13"/>
    <mergeCell ref="T14:X14"/>
    <mergeCell ref="T15:X15"/>
    <mergeCell ref="T16:X16"/>
    <mergeCell ref="T17:X17"/>
    <mergeCell ref="T18:X18"/>
    <mergeCell ref="T19:X19"/>
    <mergeCell ref="T20:X20"/>
    <mergeCell ref="T21:X21"/>
    <mergeCell ref="T22:X22"/>
    <mergeCell ref="T23:X23"/>
    <mergeCell ref="T24:X24"/>
    <mergeCell ref="A2:A3"/>
    <mergeCell ref="B2:B3"/>
    <mergeCell ref="C2:C3"/>
    <mergeCell ref="D2:D3"/>
    <mergeCell ref="E2:E3"/>
    <mergeCell ref="F2:F3"/>
    <mergeCell ref="G2:G3"/>
    <mergeCell ref="Y2:Y3"/>
    <mergeCell ref="Z2:Z3"/>
    <mergeCell ref="AA2:AA3"/>
  </mergeCells>
  <pageMargins left="0.75" right="0.75" top="1" bottom="1" header="0.5" footer="0.5"/>
  <pageSetup paperSize="9" scale="3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聂策</dc:creator>
  <cp:lastModifiedBy>heartache.</cp:lastModifiedBy>
  <dcterms:created xsi:type="dcterms:W3CDTF">2026-07-21T02:42:00Z</dcterms:created>
  <dcterms:modified xsi:type="dcterms:W3CDTF">2026-07-21T08:19:20Z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7F391DD6371441569BC2859E69F21FFE_13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2052-12.1.0.26895</vt:lpwstr>
  </property>
  <property fmtid="{D5CDD505-2E9C-101B-9397-08002B2CF9AE}" pid="5" name="CalculationRule">
    <vt:i4>1</vt:i4>
  </property>
</Properties>
</file>